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ольщик" sheetId="4" r:id="rId1"/>
    <sheet name="Лист1" sheetId="1" r:id="rId2"/>
  </sheets>
  <definedNames>
    <definedName name="_xlnm.Print_Area" localSheetId="0">Польщик!$A$1:$L$36</definedName>
  </definedNames>
  <calcPr calcId="145621"/>
</workbook>
</file>

<file path=xl/calcChain.xml><?xml version="1.0" encoding="utf-8"?>
<calcChain xmlns="http://schemas.openxmlformats.org/spreadsheetml/2006/main">
  <c r="I25" i="4" l="1"/>
  <c r="N25" i="4" s="1"/>
  <c r="P24" i="4"/>
  <c r="O24" i="4"/>
  <c r="N24" i="4"/>
  <c r="G24" i="4"/>
  <c r="B24" i="4"/>
  <c r="N23" i="4"/>
  <c r="G23" i="4"/>
  <c r="B23" i="4"/>
  <c r="P22" i="4"/>
  <c r="O22" i="4"/>
  <c r="N22" i="4"/>
  <c r="G22" i="4"/>
  <c r="B22" i="4"/>
  <c r="P21" i="4"/>
  <c r="O21" i="4"/>
  <c r="N21" i="4"/>
  <c r="G21" i="4"/>
  <c r="B21" i="4"/>
  <c r="O20" i="4"/>
  <c r="N20" i="4"/>
  <c r="G20" i="4"/>
  <c r="B20" i="4"/>
  <c r="O19" i="4"/>
  <c r="N19" i="4"/>
  <c r="G19" i="4"/>
  <c r="B19" i="4"/>
  <c r="P18" i="4"/>
  <c r="O18" i="4"/>
  <c r="N18" i="4"/>
  <c r="G18" i="4"/>
  <c r="B18" i="4"/>
  <c r="P17" i="4"/>
  <c r="O17" i="4"/>
  <c r="N17" i="4"/>
  <c r="G17" i="4"/>
  <c r="B17" i="4"/>
  <c r="O16" i="4"/>
  <c r="N16" i="4"/>
  <c r="G16" i="4"/>
  <c r="B16" i="4"/>
  <c r="K15" i="4"/>
  <c r="K25" i="4" s="1"/>
  <c r="J15" i="4"/>
  <c r="I15" i="4"/>
  <c r="H15" i="4"/>
  <c r="M15" i="4" s="1"/>
  <c r="F15" i="4"/>
  <c r="F25" i="4" s="1"/>
  <c r="E15" i="4"/>
  <c r="E25" i="4" s="1"/>
  <c r="D15" i="4"/>
  <c r="D25" i="4" s="1"/>
  <c r="C15" i="4"/>
  <c r="C25" i="4" s="1"/>
  <c r="P14" i="4"/>
  <c r="G14" i="4"/>
  <c r="B14" i="4"/>
  <c r="P13" i="4"/>
  <c r="G13" i="4"/>
  <c r="B13" i="4"/>
  <c r="N12" i="4"/>
  <c r="G12" i="4"/>
  <c r="B12" i="4"/>
  <c r="P11" i="4"/>
  <c r="O11" i="4"/>
  <c r="N11" i="4"/>
  <c r="M11" i="4"/>
  <c r="G11" i="4"/>
  <c r="B11" i="4"/>
  <c r="O10" i="4"/>
  <c r="N10" i="4"/>
  <c r="M10" i="4"/>
  <c r="G10" i="4"/>
  <c r="B10" i="4"/>
  <c r="O9" i="4"/>
  <c r="N9" i="4"/>
  <c r="M9" i="4"/>
  <c r="G9" i="4"/>
  <c r="B9" i="4"/>
  <c r="P25" i="4" l="1"/>
  <c r="G15" i="4"/>
  <c r="G25" i="4" s="1"/>
  <c r="N15" i="4"/>
  <c r="O15" i="4"/>
  <c r="J25" i="4"/>
  <c r="O25" i="4" s="1"/>
  <c r="B15" i="4"/>
  <c r="B25" i="4" s="1"/>
  <c r="H25" i="4"/>
  <c r="M25" i="4" s="1"/>
  <c r="P15" i="4"/>
</calcChain>
</file>

<file path=xl/sharedStrings.xml><?xml version="1.0" encoding="utf-8"?>
<sst xmlns="http://schemas.openxmlformats.org/spreadsheetml/2006/main" count="43" uniqueCount="35">
  <si>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апреля 2022 года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</si>
  <si>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</si>
  <si>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чел.</t>
  </si>
  <si>
    <t>Фактические расходы на оплату труда служащих (работников) учреждений,  тыс. рублей</t>
  </si>
  <si>
    <t>Примечание</t>
  </si>
  <si>
    <t>Всего</t>
  </si>
  <si>
    <t>в том числе: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</si>
  <si>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</si>
  <si>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</si>
  <si>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</si>
  <si>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</si>
  <si>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>СНД</t>
  </si>
  <si>
    <t>КСП</t>
  </si>
  <si>
    <t>Администрация</t>
  </si>
  <si>
    <t>за счет субвенции</t>
  </si>
  <si>
    <t>МТВ</t>
  </si>
  <si>
    <t>Майкопские новости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</si>
  <si>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</si>
  <si>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</si>
  <si>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</si>
  <si>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</si>
  <si>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Финансовое управление</t>
  </si>
  <si>
    <t>Комитет по управлению имуществом</t>
  </si>
  <si>
    <t>Управление культуры</t>
  </si>
  <si>
    <t>Комитет по образованию</t>
  </si>
  <si>
    <t>Управление сельского хозяйства</t>
  </si>
  <si>
    <t>Управление ЖКХ и благоустройства</t>
  </si>
  <si>
    <t>Итого</t>
  </si>
  <si>
    <t>численность указывается фактическая</t>
  </si>
  <si>
    <t>только КОСГУ 211 по факту  (все,что начислили по сост.на 31 число)</t>
  </si>
  <si>
    <t>премия по смотр-конкурсу включается</t>
  </si>
  <si>
    <t>Руководитель Финансового управления администрации МО "Город Майкоп"</t>
  </si>
  <si>
    <t>Л.В. Ялина</t>
  </si>
  <si>
    <t>С.Б. Шаова</t>
  </si>
  <si>
    <t>52-45-49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</si>
</sst>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color rgb="FFFF0000"/>
      <name val="Arial Cyr"/>
      <charset val="204"/>
    </font>
    <font>
      <sz val="8"/>
      <name val="Arial"/>
      <family val="2"/>
      <charset val="204"/>
    </font>
    <font>
      <sz val="10"/>
      <color theme="1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color theme="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5"/>
      <name val="Arial Cyr"/>
      <charset val="204"/>
    </font>
    <font>
      <sz val="9"/>
      <name val="Arial Cyr"/>
      <charset val="204"/>
    </font>
    <font>
      <sz val="8"/>
      <color rgb="FF000000"/>
      <name val="Arial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4" fontId="15" fillId="0" borderId="6">
      <alignment horizontal="right"/>
    </xf>
    <xf numFmtId="0" fontId="1" fillId="0" borderId="0"/>
    <xf numFmtId="0" fontId="1" fillId="2" borderId="1" applyNumberFormat="0" applyFont="0" applyAlignment="0" applyProtection="0"/>
  </cellStyleXfs>
  <cellXfs count="71">
    <xf numFmtId="0" fontId="0" fillId="0" borderId="0" xfId="0"/>
    <xf numFmtId="0" fontId="2" fillId="0" borderId="0" xfId="1"/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5" fillId="5" borderId="3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2" fontId="2" fillId="0" borderId="0" xfId="1" applyNumberFormat="1" applyFont="1"/>
    <xf numFmtId="0" fontId="2" fillId="0" borderId="0" xfId="1" applyFont="1"/>
    <xf numFmtId="0" fontId="5" fillId="0" borderId="0" xfId="1" applyFont="1"/>
    <xf numFmtId="0" fontId="4" fillId="6" borderId="3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164" fontId="2" fillId="7" borderId="3" xfId="1" applyNumberFormat="1" applyFont="1" applyFill="1" applyBorder="1" applyAlignment="1">
      <alignment horizontal="center" vertical="center" wrapText="1"/>
    </xf>
    <xf numFmtId="164" fontId="2" fillId="6" borderId="3" xfId="1" applyNumberFormat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164" fontId="5" fillId="6" borderId="3" xfId="1" applyNumberFormat="1" applyFont="1" applyFill="1" applyBorder="1" applyAlignment="1">
      <alignment horizontal="center" vertical="center" wrapText="1"/>
    </xf>
    <xf numFmtId="164" fontId="2" fillId="8" borderId="3" xfId="1" applyNumberFormat="1" applyFont="1" applyFill="1" applyBorder="1" applyAlignment="1">
      <alignment horizontal="center" vertical="center"/>
    </xf>
    <xf numFmtId="164" fontId="2" fillId="5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2" fillId="0" borderId="3" xfId="1" applyFill="1" applyBorder="1"/>
    <xf numFmtId="0" fontId="2" fillId="0" borderId="0" xfId="1" applyFill="1"/>
    <xf numFmtId="164" fontId="7" fillId="0" borderId="3" xfId="1" applyNumberFormat="1" applyFont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left" vertical="center"/>
    </xf>
    <xf numFmtId="164" fontId="9" fillId="8" borderId="3" xfId="1" applyNumberFormat="1" applyFont="1" applyFill="1" applyBorder="1" applyAlignment="1">
      <alignment horizontal="center" vertical="center"/>
    </xf>
    <xf numFmtId="0" fontId="9" fillId="0" borderId="3" xfId="1" applyFont="1" applyBorder="1"/>
    <xf numFmtId="0" fontId="9" fillId="0" borderId="0" xfId="1" applyFont="1"/>
    <xf numFmtId="0" fontId="4" fillId="0" borderId="0" xfId="1" applyFont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/>
    <xf numFmtId="0" fontId="3" fillId="0" borderId="0" xfId="1" applyFont="1" applyAlignment="1">
      <alignment horizontal="center" vertical="distributed" wrapText="1"/>
    </xf>
    <xf numFmtId="0" fontId="3" fillId="0" borderId="0" xfId="1" applyFont="1" applyAlignment="1">
      <alignment horizontal="center" vertical="distributed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_Regional Data for IGR" xfId="2"/>
    <cellStyle name="xl105" xfId="3"/>
    <cellStyle name="Обычный" xfId="0" builtinId="0"/>
    <cellStyle name="Обычный 2" xfId="1"/>
    <cellStyle name="Обычный 3" xfId="4"/>
    <cellStyle name="Примеча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0"/>
  <sheetViews>
    <sheetView tabSelected="1" view="pageBreakPreview" zoomScale="60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8" sqref="A68"/>
    </sheetView>
  </sheetViews>
  <sheetFormatPr defaultRowHeight="12.75" x14ac:dyDescent="0.2"/>
  <cols>
    <col min="1" max="1" width="42.28515625" style="1" customWidth="1"/>
    <col min="2" max="2" width="9.28515625" style="1" bestFit="1" customWidth="1"/>
    <col min="3" max="3" width="15" style="1" customWidth="1"/>
    <col min="4" max="4" width="14.85546875" style="1" customWidth="1"/>
    <col min="5" max="5" width="14.42578125" style="1" customWidth="1"/>
    <col min="6" max="6" width="14" style="1" customWidth="1"/>
    <col min="7" max="7" width="14.140625" style="1" customWidth="1"/>
    <col min="8" max="8" width="14.85546875" style="1" customWidth="1"/>
    <col min="9" max="9" width="15.140625" style="1" customWidth="1"/>
    <col min="10" max="10" width="14.5703125" style="1" customWidth="1"/>
    <col min="11" max="11" width="14.85546875" style="1" customWidth="1"/>
    <col min="12" max="12" width="12.7109375" style="1" hidden="1" customWidth="1"/>
    <col min="13" max="15" width="9.140625" style="1"/>
    <col min="16" max="16" width="15.42578125" style="1" customWidth="1"/>
    <col min="17" max="16384" width="9.140625" style="1"/>
  </cols>
  <sheetData>
    <row r="1" spans="1:17" x14ac:dyDescent="0.2">
      <c r="K1" s="58"/>
      <c r="L1" s="58"/>
    </row>
    <row r="3" spans="1:17" ht="63.75" customHeight="1" x14ac:dyDescent="0.2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61" t="s">
        <v>1</v>
      </c>
      <c r="B6" s="64" t="s">
        <v>2</v>
      </c>
      <c r="C6" s="64"/>
      <c r="D6" s="64"/>
      <c r="E6" s="64"/>
      <c r="F6" s="64"/>
      <c r="G6" s="64" t="s">
        <v>3</v>
      </c>
      <c r="H6" s="64"/>
      <c r="I6" s="64"/>
      <c r="J6" s="64"/>
      <c r="K6" s="64"/>
      <c r="L6" s="65" t="s">
        <v>4</v>
      </c>
    </row>
    <row r="7" spans="1:17" x14ac:dyDescent="0.2">
      <c r="A7" s="62"/>
      <c r="B7" s="68" t="s">
        <v>5</v>
      </c>
      <c r="C7" s="64" t="s">
        <v>6</v>
      </c>
      <c r="D7" s="64"/>
      <c r="E7" s="64"/>
      <c r="F7" s="64"/>
      <c r="G7" s="68" t="s">
        <v>5</v>
      </c>
      <c r="H7" s="64" t="s">
        <v>6</v>
      </c>
      <c r="I7" s="64"/>
      <c r="J7" s="64"/>
      <c r="K7" s="64"/>
      <c r="L7" s="66"/>
    </row>
    <row r="8" spans="1:17" ht="51" x14ac:dyDescent="0.2">
      <c r="A8" s="63"/>
      <c r="B8" s="68"/>
      <c r="C8" s="4" t="s">
        <v>7</v>
      </c>
      <c r="D8" s="4" t="s">
        <v>8</v>
      </c>
      <c r="E8" s="4" t="s">
        <v>9</v>
      </c>
      <c r="F8" s="4" t="s">
        <v>10</v>
      </c>
      <c r="G8" s="68"/>
      <c r="H8" s="4" t="s">
        <v>7</v>
      </c>
      <c r="I8" s="4" t="s">
        <v>8</v>
      </c>
      <c r="J8" s="4" t="s">
        <v>9</v>
      </c>
      <c r="K8" s="4" t="s">
        <v>10</v>
      </c>
      <c r="L8" s="67"/>
    </row>
    <row r="9" spans="1:17" s="14" customFormat="1" x14ac:dyDescent="0.2">
      <c r="A9" s="5" t="s">
        <v>11</v>
      </c>
      <c r="B9" s="6">
        <f>SUM(C9:F9)</f>
        <v>12.8</v>
      </c>
      <c r="C9" s="7">
        <v>2</v>
      </c>
      <c r="D9" s="7">
        <v>10</v>
      </c>
      <c r="E9" s="7">
        <v>0.8</v>
      </c>
      <c r="F9" s="8"/>
      <c r="G9" s="9">
        <f t="shared" ref="G9:G14" si="0">SUM(H9:K9)</f>
        <v>2098.7999999999997</v>
      </c>
      <c r="H9" s="7">
        <v>564.1</v>
      </c>
      <c r="I9" s="7">
        <v>1463</v>
      </c>
      <c r="J9" s="7">
        <v>71.7</v>
      </c>
      <c r="K9" s="10"/>
      <c r="L9" s="11"/>
      <c r="M9" s="12">
        <f>H9/C9/3</f>
        <v>94.016666666666666</v>
      </c>
      <c r="N9" s="12">
        <f>I9/D9/3</f>
        <v>48.766666666666673</v>
      </c>
      <c r="O9" s="12">
        <f>J9/E9/3</f>
        <v>29.875</v>
      </c>
      <c r="P9" s="12"/>
      <c r="Q9" s="13"/>
    </row>
    <row r="10" spans="1:17" s="14" customFormat="1" x14ac:dyDescent="0.2">
      <c r="A10" s="5" t="s">
        <v>12</v>
      </c>
      <c r="B10" s="6">
        <f>SUM(C10:F10)</f>
        <v>9</v>
      </c>
      <c r="C10" s="7">
        <v>1</v>
      </c>
      <c r="D10" s="7">
        <v>6</v>
      </c>
      <c r="E10" s="7">
        <v>2</v>
      </c>
      <c r="F10" s="8"/>
      <c r="G10" s="9">
        <f t="shared" si="0"/>
        <v>938</v>
      </c>
      <c r="H10" s="7">
        <v>255.4</v>
      </c>
      <c r="I10" s="7">
        <v>594.6</v>
      </c>
      <c r="J10" s="7">
        <v>88</v>
      </c>
      <c r="K10" s="7"/>
      <c r="L10" s="11"/>
      <c r="M10" s="12">
        <f t="shared" ref="M10:O25" si="1">H10/C10/3</f>
        <v>85.13333333333334</v>
      </c>
      <c r="N10" s="12">
        <f t="shared" si="1"/>
        <v>33.033333333333339</v>
      </c>
      <c r="O10" s="12">
        <f t="shared" si="1"/>
        <v>14.666666666666666</v>
      </c>
      <c r="P10" s="12"/>
      <c r="Q10" s="13"/>
    </row>
    <row r="11" spans="1:17" s="14" customFormat="1" hidden="1" x14ac:dyDescent="0.2">
      <c r="A11" s="15" t="s">
        <v>13</v>
      </c>
      <c r="B11" s="16">
        <f t="shared" ref="B11:B13" si="2">SUM(C11:F11)</f>
        <v>143.69999999999999</v>
      </c>
      <c r="C11" s="16">
        <v>1</v>
      </c>
      <c r="D11" s="16">
        <v>103</v>
      </c>
      <c r="E11" s="16">
        <v>4.5999999999999996</v>
      </c>
      <c r="F11" s="17">
        <v>35.1</v>
      </c>
      <c r="G11" s="18">
        <f t="shared" si="0"/>
        <v>17652.3</v>
      </c>
      <c r="H11" s="18">
        <v>302.2</v>
      </c>
      <c r="I11" s="18">
        <v>14948.9</v>
      </c>
      <c r="J11" s="18">
        <v>222.4</v>
      </c>
      <c r="K11" s="18">
        <v>2178.8000000000002</v>
      </c>
      <c r="L11" s="11"/>
      <c r="M11" s="12">
        <f t="shared" si="1"/>
        <v>100.73333333333333</v>
      </c>
      <c r="N11" s="12">
        <f t="shared" si="1"/>
        <v>48.378317152103563</v>
      </c>
      <c r="O11" s="12">
        <f t="shared" si="1"/>
        <v>16.115942028985508</v>
      </c>
      <c r="P11" s="12">
        <f>K11/F11/3</f>
        <v>20.691358024691358</v>
      </c>
      <c r="Q11" s="13"/>
    </row>
    <row r="12" spans="1:17" s="14" customFormat="1" hidden="1" x14ac:dyDescent="0.2">
      <c r="A12" s="15" t="s">
        <v>14</v>
      </c>
      <c r="B12" s="16">
        <f t="shared" si="2"/>
        <v>12</v>
      </c>
      <c r="C12" s="16"/>
      <c r="D12" s="16">
        <v>12</v>
      </c>
      <c r="E12" s="16"/>
      <c r="F12" s="16"/>
      <c r="G12" s="19">
        <f t="shared" si="0"/>
        <v>1288.8</v>
      </c>
      <c r="H12" s="19"/>
      <c r="I12" s="19">
        <v>1288.8</v>
      </c>
      <c r="J12" s="19"/>
      <c r="K12" s="18"/>
      <c r="L12" s="11"/>
      <c r="M12" s="12"/>
      <c r="N12" s="12">
        <f t="shared" si="1"/>
        <v>35.799999999999997</v>
      </c>
      <c r="O12" s="12"/>
      <c r="P12" s="12"/>
      <c r="Q12" s="13"/>
    </row>
    <row r="13" spans="1:17" s="14" customFormat="1" hidden="1" x14ac:dyDescent="0.2">
      <c r="A13" s="15" t="s">
        <v>15</v>
      </c>
      <c r="B13" s="16">
        <f t="shared" si="2"/>
        <v>29</v>
      </c>
      <c r="C13" s="20"/>
      <c r="D13" s="20"/>
      <c r="E13" s="20"/>
      <c r="F13" s="16">
        <v>29</v>
      </c>
      <c r="G13" s="19">
        <f t="shared" si="0"/>
        <v>2149.3000000000002</v>
      </c>
      <c r="H13" s="19"/>
      <c r="I13" s="19"/>
      <c r="J13" s="19"/>
      <c r="K13" s="18">
        <v>2149.3000000000002</v>
      </c>
      <c r="L13" s="11"/>
      <c r="M13" s="12"/>
      <c r="N13" s="12"/>
      <c r="O13" s="12"/>
      <c r="P13" s="12">
        <f t="shared" ref="P13:P25" si="3">K13/F13/3</f>
        <v>24.704597701149428</v>
      </c>
      <c r="Q13" s="13"/>
    </row>
    <row r="14" spans="1:17" s="14" customFormat="1" hidden="1" x14ac:dyDescent="0.2">
      <c r="A14" s="15" t="s">
        <v>16</v>
      </c>
      <c r="B14" s="16">
        <f>SUM(C14:F14)</f>
        <v>13</v>
      </c>
      <c r="C14" s="20"/>
      <c r="D14" s="20"/>
      <c r="E14" s="16"/>
      <c r="F14" s="16">
        <v>13</v>
      </c>
      <c r="G14" s="19">
        <f t="shared" si="0"/>
        <v>822.3</v>
      </c>
      <c r="H14" s="21"/>
      <c r="I14" s="21"/>
      <c r="J14" s="21"/>
      <c r="K14" s="19">
        <v>822.3</v>
      </c>
      <c r="L14" s="11"/>
      <c r="M14" s="12"/>
      <c r="N14" s="12"/>
      <c r="O14" s="12"/>
      <c r="P14" s="12">
        <f t="shared" si="3"/>
        <v>21.084615384615383</v>
      </c>
      <c r="Q14" s="13"/>
    </row>
    <row r="15" spans="1:17" s="14" customFormat="1" x14ac:dyDescent="0.2">
      <c r="A15" s="5" t="s">
        <v>17</v>
      </c>
      <c r="B15" s="22">
        <f>SUM(C15:F15)</f>
        <v>197.7</v>
      </c>
      <c r="C15" s="23">
        <f>SUM(C11:C14)</f>
        <v>1</v>
      </c>
      <c r="D15" s="23">
        <f>SUM(D11:D14)</f>
        <v>115</v>
      </c>
      <c r="E15" s="23">
        <f>SUM(E11:E14)</f>
        <v>4.5999999999999996</v>
      </c>
      <c r="F15" s="23">
        <f>SUM(F11:F14)</f>
        <v>77.099999999999994</v>
      </c>
      <c r="G15" s="24">
        <f t="shared" ref="G15" si="4">SUM(G11:G14)</f>
        <v>21912.699999999997</v>
      </c>
      <c r="H15" s="23">
        <f>SUM(H11:H14)</f>
        <v>302.2</v>
      </c>
      <c r="I15" s="23">
        <f>SUM(I11:I14)</f>
        <v>16237.699999999999</v>
      </c>
      <c r="J15" s="23">
        <f>SUM(J11:J14)</f>
        <v>222.4</v>
      </c>
      <c r="K15" s="23">
        <f>SUM(K11:K14)</f>
        <v>5150.4000000000005</v>
      </c>
      <c r="L15" s="11"/>
      <c r="M15" s="12">
        <f t="shared" si="1"/>
        <v>100.73333333333333</v>
      </c>
      <c r="N15" s="12">
        <f t="shared" si="1"/>
        <v>47.06579710144927</v>
      </c>
      <c r="O15" s="12">
        <f t="shared" si="1"/>
        <v>16.115942028985508</v>
      </c>
      <c r="P15" s="12">
        <f t="shared" si="3"/>
        <v>22.267185473411161</v>
      </c>
      <c r="Q15" s="13"/>
    </row>
    <row r="16" spans="1:17" s="14" customFormat="1" ht="14.25" customHeight="1" x14ac:dyDescent="0.2">
      <c r="A16" s="5" t="s">
        <v>18</v>
      </c>
      <c r="B16" s="22">
        <f t="shared" ref="B16:B24" si="5">SUM(C16:F16)</f>
        <v>29</v>
      </c>
      <c r="C16" s="25"/>
      <c r="D16" s="26">
        <v>23</v>
      </c>
      <c r="E16" s="26">
        <v>6</v>
      </c>
      <c r="F16" s="25"/>
      <c r="G16" s="22">
        <f t="shared" ref="G16:G24" si="6">SUM(H16:K16)</f>
        <v>3386.8</v>
      </c>
      <c r="H16" s="25"/>
      <c r="I16" s="26">
        <v>2908.3</v>
      </c>
      <c r="J16" s="26">
        <v>478.5</v>
      </c>
      <c r="K16" s="25"/>
      <c r="L16" s="11"/>
      <c r="M16" s="12"/>
      <c r="N16" s="12">
        <f t="shared" si="1"/>
        <v>42.149275362318839</v>
      </c>
      <c r="O16" s="12">
        <f t="shared" si="1"/>
        <v>26.583333333333332</v>
      </c>
      <c r="P16" s="12"/>
      <c r="Q16" s="13"/>
    </row>
    <row r="17" spans="1:17" s="14" customFormat="1" ht="14.25" customHeight="1" x14ac:dyDescent="0.2">
      <c r="A17" s="5" t="s">
        <v>19</v>
      </c>
      <c r="B17" s="22">
        <f>SUM(C17:F17)</f>
        <v>144</v>
      </c>
      <c r="C17" s="25"/>
      <c r="D17" s="26">
        <v>3</v>
      </c>
      <c r="E17" s="26">
        <v>3</v>
      </c>
      <c r="F17" s="26">
        <v>138</v>
      </c>
      <c r="G17" s="22">
        <f t="shared" si="6"/>
        <v>11322.5</v>
      </c>
      <c r="H17" s="25"/>
      <c r="I17" s="23">
        <v>547.5</v>
      </c>
      <c r="J17" s="23">
        <v>344.8</v>
      </c>
      <c r="K17" s="26">
        <v>10430.200000000001</v>
      </c>
      <c r="L17" s="11"/>
      <c r="M17" s="12"/>
      <c r="N17" s="12">
        <f t="shared" si="1"/>
        <v>60.833333333333336</v>
      </c>
      <c r="O17" s="12">
        <f t="shared" si="1"/>
        <v>38.31111111111111</v>
      </c>
      <c r="P17" s="12">
        <f t="shared" si="3"/>
        <v>25.193719806763287</v>
      </c>
      <c r="Q17" s="13"/>
    </row>
    <row r="18" spans="1:17" s="14" customFormat="1" ht="15" customHeight="1" x14ac:dyDescent="0.2">
      <c r="A18" s="27" t="s">
        <v>20</v>
      </c>
      <c r="B18" s="22">
        <f t="shared" si="5"/>
        <v>48</v>
      </c>
      <c r="C18" s="25"/>
      <c r="D18" s="26">
        <v>14</v>
      </c>
      <c r="E18" s="26">
        <v>2</v>
      </c>
      <c r="F18" s="23">
        <v>32</v>
      </c>
      <c r="G18" s="22">
        <f t="shared" si="6"/>
        <v>4693.1000000000004</v>
      </c>
      <c r="H18" s="26"/>
      <c r="I18" s="23">
        <v>1877.5</v>
      </c>
      <c r="J18" s="23">
        <v>203.9</v>
      </c>
      <c r="K18" s="26">
        <v>2611.6999999999998</v>
      </c>
      <c r="L18" s="11"/>
      <c r="M18" s="12"/>
      <c r="N18" s="12">
        <f t="shared" si="1"/>
        <v>44.702380952380956</v>
      </c>
      <c r="O18" s="12">
        <f t="shared" si="1"/>
        <v>33.983333333333334</v>
      </c>
      <c r="P18" s="12">
        <f t="shared" si="3"/>
        <v>27.205208333333331</v>
      </c>
      <c r="Q18" s="13"/>
    </row>
    <row r="19" spans="1:17" s="14" customFormat="1" x14ac:dyDescent="0.2">
      <c r="A19" s="5" t="s">
        <v>21</v>
      </c>
      <c r="B19" s="22">
        <f t="shared" si="5"/>
        <v>23.9</v>
      </c>
      <c r="C19" s="25"/>
      <c r="D19" s="26">
        <v>21.9</v>
      </c>
      <c r="E19" s="26">
        <v>2</v>
      </c>
      <c r="F19" s="25"/>
      <c r="G19" s="22">
        <f t="shared" si="6"/>
        <v>2887.2999999999997</v>
      </c>
      <c r="H19" s="25"/>
      <c r="I19" s="28">
        <v>2685.6</v>
      </c>
      <c r="J19" s="28">
        <v>201.7</v>
      </c>
      <c r="K19" s="25"/>
      <c r="L19" s="11"/>
      <c r="M19" s="12"/>
      <c r="N19" s="12">
        <f t="shared" si="1"/>
        <v>40.876712328767127</v>
      </c>
      <c r="O19" s="12">
        <f t="shared" si="1"/>
        <v>33.616666666666667</v>
      </c>
      <c r="P19" s="12"/>
      <c r="Q19" s="13"/>
    </row>
    <row r="20" spans="1:17" s="14" customFormat="1" x14ac:dyDescent="0.2">
      <c r="A20" s="5" t="s">
        <v>22</v>
      </c>
      <c r="B20" s="22">
        <f t="shared" si="5"/>
        <v>45.7</v>
      </c>
      <c r="C20" s="25"/>
      <c r="D20" s="26">
        <v>40.700000000000003</v>
      </c>
      <c r="E20" s="26">
        <v>5</v>
      </c>
      <c r="F20" s="26"/>
      <c r="G20" s="22">
        <f t="shared" si="6"/>
        <v>4665.8</v>
      </c>
      <c r="H20" s="25"/>
      <c r="I20" s="28">
        <v>4316.6000000000004</v>
      </c>
      <c r="J20" s="28">
        <v>349.2</v>
      </c>
      <c r="K20" s="25"/>
      <c r="L20" s="11"/>
      <c r="M20" s="12"/>
      <c r="N20" s="12">
        <f t="shared" si="1"/>
        <v>35.352989352989354</v>
      </c>
      <c r="O20" s="12">
        <f t="shared" si="1"/>
        <v>23.28</v>
      </c>
      <c r="P20" s="12"/>
      <c r="Q20" s="13"/>
    </row>
    <row r="21" spans="1:17" s="14" customFormat="1" x14ac:dyDescent="0.2">
      <c r="A21" s="5" t="s">
        <v>23</v>
      </c>
      <c r="B21" s="22">
        <f t="shared" si="5"/>
        <v>319.10000000000002</v>
      </c>
      <c r="C21" s="25"/>
      <c r="D21" s="26">
        <v>4</v>
      </c>
      <c r="E21" s="26">
        <v>8</v>
      </c>
      <c r="F21" s="26">
        <v>307.10000000000002</v>
      </c>
      <c r="G21" s="22">
        <f t="shared" si="6"/>
        <v>29432.9</v>
      </c>
      <c r="H21" s="26"/>
      <c r="I21" s="28">
        <v>609.70000000000005</v>
      </c>
      <c r="J21" s="28">
        <v>746.8</v>
      </c>
      <c r="K21" s="28">
        <v>28076.400000000001</v>
      </c>
      <c r="L21" s="11"/>
      <c r="M21" s="12"/>
      <c r="N21" s="12">
        <f t="shared" si="1"/>
        <v>50.808333333333337</v>
      </c>
      <c r="O21" s="12">
        <f t="shared" si="1"/>
        <v>31.116666666666664</v>
      </c>
      <c r="P21" s="12">
        <f t="shared" si="3"/>
        <v>30.474763920547051</v>
      </c>
      <c r="Q21" s="13"/>
    </row>
    <row r="22" spans="1:17" s="31" customFormat="1" x14ac:dyDescent="0.2">
      <c r="A22" s="5" t="s">
        <v>24</v>
      </c>
      <c r="B22" s="24">
        <f t="shared" si="5"/>
        <v>3583.5</v>
      </c>
      <c r="C22" s="29"/>
      <c r="D22" s="28">
        <v>23</v>
      </c>
      <c r="E22" s="28">
        <v>5</v>
      </c>
      <c r="F22" s="28">
        <v>3555.5</v>
      </c>
      <c r="G22" s="24">
        <f t="shared" si="6"/>
        <v>285247.5</v>
      </c>
      <c r="H22" s="29"/>
      <c r="I22" s="28">
        <v>2081.9</v>
      </c>
      <c r="J22" s="28">
        <v>267.8</v>
      </c>
      <c r="K22" s="28">
        <v>282897.8</v>
      </c>
      <c r="L22" s="30"/>
      <c r="M22" s="12"/>
      <c r="N22" s="12">
        <f t="shared" si="1"/>
        <v>30.172463768115943</v>
      </c>
      <c r="O22" s="12">
        <f t="shared" si="1"/>
        <v>17.853333333333335</v>
      </c>
      <c r="P22" s="12">
        <f t="shared" si="3"/>
        <v>26.522083157549336</v>
      </c>
      <c r="Q22" s="13"/>
    </row>
    <row r="23" spans="1:17" s="14" customFormat="1" x14ac:dyDescent="0.2">
      <c r="A23" s="5" t="s">
        <v>25</v>
      </c>
      <c r="B23" s="22">
        <f t="shared" si="5"/>
        <v>4</v>
      </c>
      <c r="C23" s="25"/>
      <c r="D23" s="26">
        <v>4</v>
      </c>
      <c r="E23" s="26"/>
      <c r="F23" s="26"/>
      <c r="G23" s="22">
        <f t="shared" si="6"/>
        <v>492.4</v>
      </c>
      <c r="H23" s="26"/>
      <c r="I23" s="26">
        <v>492.4</v>
      </c>
      <c r="J23" s="26"/>
      <c r="K23" s="25"/>
      <c r="L23" s="11"/>
      <c r="M23" s="12"/>
      <c r="N23" s="12">
        <f t="shared" si="1"/>
        <v>41.033333333333331</v>
      </c>
      <c r="O23" s="12"/>
      <c r="P23" s="12"/>
      <c r="Q23" s="13"/>
    </row>
    <row r="24" spans="1:17" s="14" customFormat="1" x14ac:dyDescent="0.2">
      <c r="A24" s="5" t="s">
        <v>26</v>
      </c>
      <c r="B24" s="22">
        <f t="shared" si="5"/>
        <v>124</v>
      </c>
      <c r="C24" s="25"/>
      <c r="D24" s="26">
        <v>38</v>
      </c>
      <c r="E24" s="26">
        <v>4</v>
      </c>
      <c r="F24" s="26">
        <v>82</v>
      </c>
      <c r="G24" s="22">
        <f t="shared" si="6"/>
        <v>9943.7999999999993</v>
      </c>
      <c r="H24" s="26"/>
      <c r="I24" s="32">
        <v>3899.4</v>
      </c>
      <c r="J24" s="32">
        <v>369.3</v>
      </c>
      <c r="K24" s="33">
        <v>5675.1</v>
      </c>
      <c r="L24" s="11"/>
      <c r="M24" s="12"/>
      <c r="N24" s="12">
        <f t="shared" si="1"/>
        <v>34.205263157894741</v>
      </c>
      <c r="O24" s="12">
        <f t="shared" si="1"/>
        <v>30.775000000000002</v>
      </c>
      <c r="P24" s="12">
        <f t="shared" si="3"/>
        <v>23.069512195121956</v>
      </c>
      <c r="Q24" s="13"/>
    </row>
    <row r="25" spans="1:17" s="37" customFormat="1" x14ac:dyDescent="0.2">
      <c r="A25" s="34" t="s">
        <v>27</v>
      </c>
      <c r="B25" s="35">
        <f t="shared" ref="B25:K25" si="7">SUM(B15+B16+B17+B18+B19+B20+B21+B22+B23+B24)+B9+B10</f>
        <v>4540.7</v>
      </c>
      <c r="C25" s="35">
        <f t="shared" si="7"/>
        <v>4</v>
      </c>
      <c r="D25" s="35">
        <f t="shared" si="7"/>
        <v>302.60000000000002</v>
      </c>
      <c r="E25" s="35">
        <f t="shared" si="7"/>
        <v>42.4</v>
      </c>
      <c r="F25" s="35">
        <f t="shared" si="7"/>
        <v>4191.7</v>
      </c>
      <c r="G25" s="35">
        <f>SUM(G15+G16+G17+G18+G19+G20+G21+G22+G23+G24)+G9+G10</f>
        <v>377021.6</v>
      </c>
      <c r="H25" s="35">
        <f t="shared" si="7"/>
        <v>1121.7</v>
      </c>
      <c r="I25" s="35">
        <f>SUM(I15+I16+I17+I18+I19+I20+I21+I22+I23+I24)+I9+I10</f>
        <v>37714.199999999997</v>
      </c>
      <c r="J25" s="35">
        <f t="shared" si="7"/>
        <v>3344.1000000000004</v>
      </c>
      <c r="K25" s="35">
        <f t="shared" si="7"/>
        <v>334841.59999999998</v>
      </c>
      <c r="L25" s="36"/>
      <c r="M25" s="12">
        <f t="shared" si="1"/>
        <v>93.475000000000009</v>
      </c>
      <c r="N25" s="12">
        <f t="shared" si="1"/>
        <v>41.54461335095835</v>
      </c>
      <c r="O25" s="12">
        <f t="shared" si="1"/>
        <v>26.290094339622645</v>
      </c>
      <c r="P25" s="12">
        <f t="shared" si="3"/>
        <v>26.627350875937367</v>
      </c>
      <c r="Q25" s="13"/>
    </row>
    <row r="26" spans="1:17" ht="9" hidden="1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7" hidden="1" x14ac:dyDescent="0.2">
      <c r="A27" s="39" t="s">
        <v>28</v>
      </c>
      <c r="B27" s="38"/>
      <c r="C27" s="38"/>
      <c r="D27" s="38"/>
      <c r="E27" s="38"/>
      <c r="F27" s="38"/>
      <c r="G27" s="38"/>
      <c r="H27" s="54" t="s">
        <v>29</v>
      </c>
      <c r="I27" s="54"/>
      <c r="J27" s="54"/>
      <c r="K27" s="54"/>
      <c r="L27" s="54"/>
    </row>
    <row r="28" spans="1:17" ht="14.25" hidden="1" x14ac:dyDescent="0.2">
      <c r="A28" s="55" t="s">
        <v>30</v>
      </c>
      <c r="B28" s="55"/>
      <c r="C28" s="55"/>
      <c r="D28" s="55"/>
      <c r="E28" s="55"/>
      <c r="F28" s="55"/>
      <c r="G28" s="55"/>
      <c r="H28" s="55"/>
      <c r="I28" s="55"/>
      <c r="J28" s="40"/>
      <c r="K28" s="40"/>
    </row>
    <row r="29" spans="1:17" ht="28.5" hidden="1" x14ac:dyDescent="0.2">
      <c r="A29" s="41" t="s">
        <v>31</v>
      </c>
      <c r="B29" s="56" t="s">
        <v>32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1:17" ht="14.25" x14ac:dyDescent="0.2">
      <c r="A30" s="42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7" customFormat="1" ht="45" x14ac:dyDescent="0.25">
      <c r="A31" s="47" t="s">
        <v>31</v>
      </c>
      <c r="B31" s="69" t="s">
        <v>32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7" customFormat="1" ht="15" x14ac:dyDescent="0.2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customFormat="1" ht="15" x14ac:dyDescent="0.25">
      <c r="A33" s="50"/>
      <c r="B33" s="51"/>
      <c r="C33" s="51"/>
      <c r="D33" s="51"/>
      <c r="E33" s="70"/>
      <c r="F33" s="70"/>
      <c r="G33" s="70"/>
      <c r="H33" s="51"/>
      <c r="I33" s="51"/>
      <c r="J33" s="51"/>
      <c r="K33" s="51"/>
    </row>
    <row r="34" spans="1:11" customFormat="1" ht="15" x14ac:dyDescent="0.25">
      <c r="A34" s="52" t="s">
        <v>33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customFormat="1" ht="15" x14ac:dyDescent="0.25">
      <c r="A35" s="53" t="s">
        <v>34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x14ac:dyDescent="0.2">
      <c r="A36" s="43"/>
      <c r="B36" s="3"/>
      <c r="C36" s="3"/>
      <c r="D36" s="3"/>
      <c r="E36" s="57"/>
      <c r="F36" s="57"/>
      <c r="G36" s="57"/>
      <c r="H36" s="3"/>
      <c r="I36" s="3"/>
      <c r="J36" s="3"/>
      <c r="K36" s="3"/>
    </row>
    <row r="37" spans="1:11" x14ac:dyDescent="0.2">
      <c r="A37" s="44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45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46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mergeCells count="16">
    <mergeCell ref="H27:L27"/>
    <mergeCell ref="A28:I28"/>
    <mergeCell ref="B29:K29"/>
    <mergeCell ref="E36:G36"/>
    <mergeCell ref="K1:L1"/>
    <mergeCell ref="A3:K3"/>
    <mergeCell ref="A6:A8"/>
    <mergeCell ref="B6:F6"/>
    <mergeCell ref="G6:K6"/>
    <mergeCell ref="L6:L8"/>
    <mergeCell ref="B7:B8"/>
    <mergeCell ref="C7:F7"/>
    <mergeCell ref="G7:G8"/>
    <mergeCell ref="H7:K7"/>
    <mergeCell ref="B31:K31"/>
    <mergeCell ref="E33:G33"/>
  </mergeCells>
  <pageMargins left="0.70866141732283472" right="0.31496062992125984" top="0.74803149606299213" bottom="0.74803149606299213" header="0.31496062992125984" footer="0.31496062992125984"/>
  <pageSetup paperSize="9" scale="74" orientation="landscape" r:id="rId1"/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Польщик</vt:lpstr>
      <vt:lpstr>Лист1</vt:lpstr>
      <vt:lpstr>Польщик!Область_печати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2022-04-12T13:46:03Z</dcterms:modified>
</cp:coreProperties>
</file>